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4" i="2" l="1"/>
  <c r="C206" i="2" l="1"/>
  <c r="C196" i="2"/>
  <c r="C194" i="2"/>
  <c r="D192" i="2"/>
  <c r="D188" i="2" s="1"/>
  <c r="C191" i="2"/>
  <c r="C190" i="2"/>
  <c r="C189" i="2"/>
  <c r="C170" i="2" l="1"/>
  <c r="C142" i="2"/>
  <c r="C172" i="2"/>
  <c r="C143" i="2" l="1"/>
  <c r="C178" i="2" l="1"/>
  <c r="C54" i="2"/>
  <c r="C171" i="2" l="1"/>
  <c r="C32" i="2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87" i="2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<sst xmlns="http://schemas.openxmlformats.org/spreadsheetml/2006/main" count="241" uniqueCount="197">
  <si>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</si>
  <si>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</si>
  <si>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</si>
  <si>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</si>
  <si>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</si>
  <si>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</si>
  <si>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</si>
  <si>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</si>
  <si>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</si>
  <si>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</si>
  <si>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</si>
  <si>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</si>
  <si>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</si>
  <si>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</si>
  <si>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</si>
  <si>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</si>
  <si>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</si>
  <si>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</si>
  <si>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</si>
  <si>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</si>
  <si>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</si>
  <si>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</si>
  <si>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</si>
  <si>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</si>
  <si>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</si>
  <si>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</si>
  <si>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</si>
  <si>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</si>
  <si>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</si>
  <si>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</si>
  <si>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</si>
  <si>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</si>
  <si>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</si>
  <si>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</si>
  <si>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</si>
  <si>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</si>
  <si>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</si>
  <si>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</si>
  <si>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</si>
  <si>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</si>
  <si>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</si>
  <si>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</si>
  <si>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</si>
  <si>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</si>
  <si>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</si>
  <si>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</si>
  <si>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</si>
  <si>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</si>
  <si>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</si>
  <si>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</si>
  <si>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</si>
  <si>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</si>
  <si>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</si>
  <si>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</si>
  <si>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</si>
  <si>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</si>
  <si>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</si>
  <si>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</si>
  <si>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</si>
  <si>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</si>
  <si>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</si>
  <si>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</si>
  <si>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</si>
  <si>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</si>
  <si>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</si>
  <si>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</si>
  <si>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</si>
  <si>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</si>
  <si>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</si>
  <si>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</si>
  <si>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</si>
  <si>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</si>
  <si>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</si>
  <si>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</si>
  <si>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</si>
  <si>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</si>
  <si>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</si>
  <si>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</si>
  <si>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</si>
  <si>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</si>
  <si>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</si>
  <si>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</si>
  <si>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</si>
  <si>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</si>
  <si>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</si>
  <si>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</si>
  <si>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</si>
  <si>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</si>
  <si>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</si>
  <si>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</si>
  <si>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</si>
  <si>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</si>
  <si>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</si>
  <si>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</si>
  <si>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</si>
  <si>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</si>
  <si>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</si>
  <si>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</si>
  <si>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</si>
  <si>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</si>
  <si>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</si>
  <si>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</si>
  <si>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</si>
  <si>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</si>
  <si>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</si>
  <si>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</si>
  <si>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</si>
  <si>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</si>
  <si>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</si>
  <si>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</si>
  <si>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</si>
  <si>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</si>
  <si>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</si>
  <si>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</si>
  <si>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</si>
  <si>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</si>
  <si>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</si>
  <si>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</si>
  <si>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</si>
  <si>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</si>
  <si>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</si>
  <si>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</si>
  <si>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</si>
  <si>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</si>
  <si>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</si>
  <si>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</si>
  <si>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</si>
  <si>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</si>
  <si>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</si>
  <si>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</si>
  <si>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</si>
  <si>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</si>
  <si>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</si>
  <si>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</si>
  <si>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</si>
  <si>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</si>
  <si>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</si>
  <si>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</si>
  <si>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</si>
  <si>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</si>
  <si>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</si>
  <si>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</si>
  <si>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</si>
  <si>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</si>
  <si>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</si>
  <si>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</si>
  <si>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</si>
  <si>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</si>
  <si>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</si>
  <si>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</si>
  <si>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</si>
  <si>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</si>
  <si>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</si>
  <si>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</si>
  <si>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</si>
  <si>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</si>
  <si>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</si>
  <si>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</si>
  <si>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</si>
  <si>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</si>
  <si>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</si>
  <si>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</si>
  <si>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</si>
  <si>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</si>
  <si>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</si>
  <si>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</si>
  <si>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</si>
  <si>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</si>
  <si>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</si>
  <si>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</si>
  <si>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</si>
  <si>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</si>
  <si>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</si>
  <si>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</si>
  <si>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</si>
  <si>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</si>
  <si>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</si>
  <si>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</si>
  <si>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</si>
  <si>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</si>
  <si>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</si>
  <si>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</si>
  <si>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</si>
  <si>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CASA DE ASIGURARI DE SANATATE HUNEDOARA</t>
  </si>
  <si>
    <t>Concedii medicale carantina si cazuri Covid 19</t>
  </si>
  <si>
    <t>Achizitii dezinfectanti, masti, manusi</t>
  </si>
  <si>
    <t>dif.cf art 218 lit.a HG 438/2020; dif.cf. art.219al 6din HG 140/2018 cu modif.</t>
  </si>
  <si>
    <t>Cf.art 220 din HG 438/2020</t>
  </si>
  <si>
    <t>Cf.art 7 al.1lit.b spor conditii deosebit  de periculoase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</si>
  <si>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</si>
  <si>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</si>
  <si>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</si>
  <si>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</si>
  <si>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</si>
  <si>
    <t>1CONT DE EXECUTIE COVID CHELTUIELI IULIE 2021</t>
  </si>
  <si>
    <t>Plati efectuate cumulat la data de 31.07.2021,din care:</t>
  </si>
  <si>
    <t>concedii medicale-carantina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</si>
</sst>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100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26" sqref="E2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194</v>
      </c>
      <c r="B1" s="2"/>
    </row>
    <row r="2" spans="1:5" x14ac:dyDescent="0.3">
      <c r="A2" s="2" t="s">
        <v>183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195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138171889</v>
      </c>
      <c r="D7" s="39">
        <f t="shared" si="0"/>
        <v>13791105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138171889</v>
      </c>
      <c r="D8" s="40">
        <f>+D9+D10+D13+D11+D12+D15+D185+D14</f>
        <v>13791105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2970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91348786</v>
      </c>
      <c r="D10" s="40">
        <f t="shared" si="2"/>
        <v>10404855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40054148</v>
      </c>
      <c r="D12" s="40">
        <f t="shared" si="4"/>
        <v>2749619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6765985</v>
      </c>
      <c r="D13" s="40">
        <f t="shared" si="5"/>
        <v>636631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138171889</v>
      </c>
      <c r="D19" s="40">
        <f t="shared" si="10"/>
        <v>13791105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138171889</v>
      </c>
      <c r="D20" s="40">
        <f>D9+D10+D11+D12+D13+D15+D185+D14</f>
        <v>13791105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131405904</v>
      </c>
      <c r="D21" s="40">
        <f>+D22+D78+D185</f>
        <v>13154474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131405904</v>
      </c>
      <c r="D22" s="40">
        <f>+D23+D44+D72+D186+D75+D209</f>
        <v>13154474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2970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2970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1782+1188</f>
        <v>2970</v>
      </c>
      <c r="D32" s="51"/>
      <c r="E32" s="51" t="s">
        <v>196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91348786</v>
      </c>
      <c r="D44" s="40">
        <f t="shared" si="15"/>
        <v>10404855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91348786</v>
      </c>
      <c r="D45" s="40">
        <f t="shared" si="16"/>
        <v>10404855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91348786</v>
      </c>
      <c r="D53" s="43">
        <f>+D54+D89</f>
        <v>10404855</v>
      </c>
      <c r="E53" s="51"/>
    </row>
    <row r="54" spans="1:5" ht="16.5" customHeight="1" x14ac:dyDescent="0.3">
      <c r="A54" s="16" t="s">
        <v>45</v>
      </c>
      <c r="B54" s="44"/>
      <c r="C54" s="30">
        <f>5544+5299+1190+550</f>
        <v>12583</v>
      </c>
      <c r="D54" s="51">
        <v>0</v>
      </c>
      <c r="E54" s="51" t="s">
        <v>185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40069701</v>
      </c>
      <c r="D87" s="39">
        <f>+D44-D89+D23+D78+D186+D75</f>
        <v>2749619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91336203</v>
      </c>
      <c r="D89" s="47">
        <f>+D90+D136+D165+D167+D181+D183</f>
        <v>10404855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3050688</v>
      </c>
      <c r="D136" s="40">
        <f>+D137+D145+D149+D153+D160</f>
        <v>294430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1241535</v>
      </c>
      <c r="D137" s="39">
        <f t="shared" si="32"/>
        <v>23970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532665+141835+431255+3780</f>
        <v>1109535</v>
      </c>
      <c r="D142" s="52">
        <v>3780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f>111810+20190</f>
        <v>132000</v>
      </c>
      <c r="D143" s="52">
        <v>20190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1809153</v>
      </c>
      <c r="D153" s="39">
        <f t="shared" si="35"/>
        <v>270460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353531+390697+396612+397853+270460</f>
        <v>1809153</v>
      </c>
      <c r="D154" s="51">
        <v>270460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88285440</v>
      </c>
      <c r="D167" s="40">
        <f>+D168+D177</f>
        <v>10110425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87144773</v>
      </c>
      <c r="D168" s="41">
        <f t="shared" si="37"/>
        <v>10110425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86666773</v>
      </c>
      <c r="D169" s="41">
        <f t="shared" si="38"/>
        <v>10059365</v>
      </c>
      <c r="E169" s="51" t="s">
        <v>186</v>
      </c>
    </row>
    <row r="170" spans="1:5" ht="16.5" customHeight="1" x14ac:dyDescent="0.3">
      <c r="A170" s="56" t="s">
        <v>176</v>
      </c>
      <c r="B170" s="41"/>
      <c r="C170" s="30">
        <f>40094129+8506808+18661048+9314661+10059365</f>
        <v>86636011</v>
      </c>
      <c r="D170" s="51">
        <v>10059365</v>
      </c>
      <c r="E170" s="51"/>
    </row>
    <row r="171" spans="1:5" ht="16.5" customHeight="1" x14ac:dyDescent="0.3">
      <c r="A171" s="56" t="s">
        <v>177</v>
      </c>
      <c r="B171" s="41"/>
      <c r="C171" s="30">
        <f>4702+6491+19569</f>
        <v>30762</v>
      </c>
      <c r="D171" s="51">
        <v>0</v>
      </c>
      <c r="E171" s="51"/>
    </row>
    <row r="172" spans="1:5" ht="30" x14ac:dyDescent="0.3">
      <c r="A172" s="56" t="s">
        <v>182</v>
      </c>
      <c r="B172" s="41"/>
      <c r="C172" s="30">
        <f>126080+103990+196870+51060</f>
        <v>478000</v>
      </c>
      <c r="D172" s="51">
        <v>51060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1140667</v>
      </c>
      <c r="D177" s="41">
        <f t="shared" si="39"/>
        <v>0</v>
      </c>
      <c r="E177" s="51"/>
    </row>
    <row r="178" spans="1:5" x14ac:dyDescent="0.3">
      <c r="A178" s="12" t="s">
        <v>79</v>
      </c>
      <c r="B178" s="41"/>
      <c r="C178" s="30">
        <f>721402+72116+215017+132132</f>
        <v>1140667</v>
      </c>
      <c r="D178" s="51">
        <v>0</v>
      </c>
      <c r="E178" s="51" t="s">
        <v>187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40054148</v>
      </c>
      <c r="D186" s="41">
        <f t="shared" si="40"/>
        <v>2749619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40054148</v>
      </c>
      <c r="D187" s="41">
        <f t="shared" si="41"/>
        <v>2749619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38819148</v>
      </c>
      <c r="D188" s="41">
        <f t="shared" si="42"/>
        <v>2749619</v>
      </c>
      <c r="E188" s="51"/>
    </row>
    <row r="189" spans="1:5" ht="30" x14ac:dyDescent="0.3">
      <c r="A189" s="13" t="s">
        <v>161</v>
      </c>
      <c r="B189" s="41"/>
      <c r="C189" s="41">
        <f>15635726+3869365+3905327+3084414+1560304</f>
        <v>28055136</v>
      </c>
      <c r="D189" s="51">
        <v>1560304</v>
      </c>
      <c r="E189" s="51" t="s">
        <v>188</v>
      </c>
    </row>
    <row r="190" spans="1:5" ht="30" x14ac:dyDescent="0.3">
      <c r="A190" s="13" t="s">
        <v>162</v>
      </c>
      <c r="B190" s="41"/>
      <c r="C190" s="41">
        <f>568973+176792+187445+189419+189162</f>
        <v>1311791</v>
      </c>
      <c r="D190" s="51">
        <v>189162</v>
      </c>
      <c r="E190" s="51"/>
    </row>
    <row r="191" spans="1:5" ht="30" x14ac:dyDescent="0.3">
      <c r="A191" s="13" t="s">
        <v>163</v>
      </c>
      <c r="B191" s="41"/>
      <c r="C191" s="41">
        <f>162815+54133+54551+53270+53105</f>
        <v>377874</v>
      </c>
      <c r="D191" s="51">
        <v>53105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6305247</v>
      </c>
      <c r="D192" s="41">
        <f t="shared" si="43"/>
        <v>908744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2682502+910943+897445+905613+908744</f>
        <v>6305247</v>
      </c>
      <c r="D194" s="51">
        <v>908744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2339697+264672+58598+67829+38304</f>
        <v>2769100</v>
      </c>
      <c r="D196" s="51">
        <v>38304</v>
      </c>
      <c r="E196" s="51" t="s">
        <v>193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1235000</v>
      </c>
      <c r="D197" s="41">
        <f t="shared" si="44"/>
        <v>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1235000</v>
      </c>
      <c r="D199" s="51">
        <v>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6765985</v>
      </c>
      <c r="D200" s="45">
        <f t="shared" si="45"/>
        <v>636631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6765985</v>
      </c>
      <c r="D201" s="45">
        <f t="shared" si="45"/>
        <v>636631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6765985</v>
      </c>
      <c r="D202" s="45">
        <f t="shared" si="45"/>
        <v>636631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6765985</v>
      </c>
      <c r="D203" s="40">
        <f t="shared" si="46"/>
        <v>636631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6765985</v>
      </c>
      <c r="D204" s="40">
        <f t="shared" si="47"/>
        <v>636631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6765985</v>
      </c>
      <c r="D205" s="40">
        <f t="shared" si="48"/>
        <v>636631</v>
      </c>
      <c r="E205" s="51"/>
    </row>
    <row r="206" spans="1:5" x14ac:dyDescent="0.3">
      <c r="A206" s="34" t="s">
        <v>144</v>
      </c>
      <c r="B206" s="41"/>
      <c r="C206" s="30">
        <f>2320552+1080101+1102555+1626146+636631</f>
        <v>6765985</v>
      </c>
      <c r="D206" s="51">
        <v>636631</v>
      </c>
      <c r="E206" s="51" t="s">
        <v>184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189</v>
      </c>
      <c r="C231" s="3" t="s">
        <v>192</v>
      </c>
    </row>
    <row r="232" spans="1:5" x14ac:dyDescent="0.3">
      <c r="A232" s="3" t="s">
        <v>190</v>
      </c>
      <c r="C232" s="3" t="s">
        <v>191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2021-08-12T10:33:00Z</cp:lastPrinted>
  <dcterms:created xsi:type="dcterms:W3CDTF">2020-08-07T11:14:11Z</dcterms:created>
  <dcterms:modified xsi:type="dcterms:W3CDTF">2021-08-12T10:35:34Z</dcterms:modified>
</cp:coreProperties>
</file>